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факт 2022" sheetId="1" r:id="rId1"/>
  </sheets>
  <definedNames>
    <definedName name="_xlnm.Print_Area" localSheetId="0">'факт 2022'!$A$1:$G$76</definedName>
  </definedNames>
  <calcPr fullCalcOnLoad="1"/>
</workbook>
</file>

<file path=xl/sharedStrings.xml><?xml version="1.0" encoding="utf-8"?>
<sst xmlns="http://schemas.openxmlformats.org/spreadsheetml/2006/main" count="194" uniqueCount="136">
  <si>
    <t>Наименование показателя</t>
  </si>
  <si>
    <t>Ед. изм.</t>
  </si>
  <si>
    <t>Всего</t>
  </si>
  <si>
    <t>в сфере оказания услуг по транспортировке газа по газораспределительным сетям</t>
  </si>
  <si>
    <t>тыс. руб.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</si>
  <si>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</si>
  <si>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</si>
  <si>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</si>
  <si>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t>км</t>
  </si>
  <si>
    <t>ед.</t>
  </si>
  <si>
    <t>к Приказу ФАС России</t>
  </si>
  <si>
    <t>Приложение 2 форма 6</t>
  </si>
  <si>
    <t>Фонд оплаты труда</t>
  </si>
  <si>
    <t>1.1</t>
  </si>
  <si>
    <t>1.2</t>
  </si>
  <si>
    <t>Материальные затраты, в том числе :</t>
  </si>
  <si>
    <t>1.3</t>
  </si>
  <si>
    <t>сырье и материалы</t>
  </si>
  <si>
    <t>1.3.1</t>
  </si>
  <si>
    <t>1.3.2</t>
  </si>
  <si>
    <t>газ на собственные и технологические нужды</t>
  </si>
  <si>
    <t>1.3.4</t>
  </si>
  <si>
    <t>технологические и эксплуатационные потери</t>
  </si>
  <si>
    <t>1.3.3</t>
  </si>
  <si>
    <t>прочие</t>
  </si>
  <si>
    <t>1.4</t>
  </si>
  <si>
    <t>Амортизация основных средст</t>
  </si>
  <si>
    <t>Прочие затраты, в том числе:</t>
  </si>
  <si>
    <t>1.5</t>
  </si>
  <si>
    <t>1.5.1</t>
  </si>
  <si>
    <t>Арендная плата ( лизинг) в том числе:</t>
  </si>
  <si>
    <t>1.5.1.1</t>
  </si>
  <si>
    <t>1.5.1.2</t>
  </si>
  <si>
    <t>1.5.1.3</t>
  </si>
  <si>
    <t>1.5.1.4</t>
  </si>
  <si>
    <t>Страховые платежи, в том числе:</t>
  </si>
  <si>
    <t>1.5.2</t>
  </si>
  <si>
    <t>1.5.2.1</t>
  </si>
  <si>
    <t>1.5.2.2</t>
  </si>
  <si>
    <t>Налоги в том числе:</t>
  </si>
  <si>
    <t>1.5.3</t>
  </si>
  <si>
    <t>1.5.3.1</t>
  </si>
  <si>
    <t>1.5.3.2</t>
  </si>
  <si>
    <t>единый транспортный налог</t>
  </si>
  <si>
    <t>1.5.3.4</t>
  </si>
  <si>
    <t>земельный налог</t>
  </si>
  <si>
    <t>1.5.3.3</t>
  </si>
  <si>
    <t>Услуги сторонних организаций</t>
  </si>
  <si>
    <t>1.5.4</t>
  </si>
  <si>
    <t>1.5.4.1</t>
  </si>
  <si>
    <t>оплата  вневедомственной охраны</t>
  </si>
  <si>
    <t>информационно-вычислительные услуги</t>
  </si>
  <si>
    <t>1.5.4.2</t>
  </si>
  <si>
    <t>1.5.4.3</t>
  </si>
  <si>
    <t>аудиторские услуги</t>
  </si>
  <si>
    <t>1.5.4.4</t>
  </si>
  <si>
    <t>прочие , в том числе:</t>
  </si>
  <si>
    <t>1.5.4.5</t>
  </si>
  <si>
    <t>услуги по техническому обслуживанию газораспределительных сетей</t>
  </si>
  <si>
    <t>1.5.4.5.1</t>
  </si>
  <si>
    <t>1.5.4.5.2</t>
  </si>
  <si>
    <t>услуги по регистрации объектов газораспределения</t>
  </si>
  <si>
    <t>1.5.4.5.3</t>
  </si>
  <si>
    <t>1.5.4.5.4</t>
  </si>
  <si>
    <t>1.5.5</t>
  </si>
  <si>
    <t>1.5.6</t>
  </si>
  <si>
    <t>Другие затраты, в том числе:</t>
  </si>
  <si>
    <t>командировочные расходы</t>
  </si>
  <si>
    <t>1.5.6.1</t>
  </si>
  <si>
    <t>охрана труда и подготовка кадров</t>
  </si>
  <si>
    <t>1.5.6.2</t>
  </si>
  <si>
    <t>канцелярские и почтово-телеграфные расходы</t>
  </si>
  <si>
    <t>1.5.6.3</t>
  </si>
  <si>
    <t>НИОКР</t>
  </si>
  <si>
    <t>1.5.6.4</t>
  </si>
  <si>
    <t>затраты по оплате услуг по транспортировке  транзитных потоков газа</t>
  </si>
  <si>
    <t>1.5.6.5</t>
  </si>
  <si>
    <t>1.5.6.6</t>
  </si>
  <si>
    <t>Прочие доходы</t>
  </si>
  <si>
    <t>2</t>
  </si>
  <si>
    <t>3</t>
  </si>
  <si>
    <t>3.1</t>
  </si>
  <si>
    <t>Проценты по целевым краткосрочным кредитам</t>
  </si>
  <si>
    <t>Услуги банков</t>
  </si>
  <si>
    <t>3.2</t>
  </si>
  <si>
    <t>Социальное развитие и выплаты социального характера</t>
  </si>
  <si>
    <t>3.3</t>
  </si>
  <si>
    <t>Резерв по сомнительным долгам</t>
  </si>
  <si>
    <t>3.4</t>
  </si>
  <si>
    <t>Прочие</t>
  </si>
  <si>
    <t>3.5</t>
  </si>
  <si>
    <t>4</t>
  </si>
  <si>
    <t>Расходы из чистой прибыли, в том числе</t>
  </si>
  <si>
    <t>4.1</t>
  </si>
  <si>
    <t>Капитальные вложения</t>
  </si>
  <si>
    <t>4.1.1</t>
  </si>
  <si>
    <t>Обслуживание привлеченного на долгосрочной основе капитала</t>
  </si>
  <si>
    <t>4.1.2</t>
  </si>
  <si>
    <t>Дивиденты</t>
  </si>
  <si>
    <t>4.1.3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</si>
  <si>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</si>
  <si>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</si>
  <si>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Налог на прибыль</t>
  </si>
  <si>
    <t>4.2</t>
  </si>
  <si>
    <t>Общий объем тарифной выручки</t>
  </si>
  <si>
    <t>5</t>
  </si>
  <si>
    <t>1</t>
  </si>
  <si>
    <t>человек</t>
  </si>
  <si>
    <t>Справочная информация</t>
  </si>
  <si>
    <t xml:space="preserve">Протяженность трубопроводов </t>
  </si>
  <si>
    <t xml:space="preserve">Количество газорегуляторных пунктов </t>
  </si>
  <si>
    <t>Средняя загрузка трубопроводов</t>
  </si>
  <si>
    <t>%</t>
  </si>
  <si>
    <t>№</t>
  </si>
  <si>
    <t>Отчисления на уплату страховых взносов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</si>
  <si>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</si>
  <si>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</si>
  <si>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аренда земельного участка</t>
  </si>
  <si>
    <t>аренда ( концессия)  газопроводов находящихся в государственной и муниципальной собственности</t>
  </si>
  <si>
    <t>аренда  газопроводов у юридических и физических лиц</t>
  </si>
  <si>
    <t>аренда  ( лизинг) здания, транспорта</t>
  </si>
  <si>
    <t>налог на имущество</t>
  </si>
  <si>
    <t>налог на загрязнение окружающей среды</t>
  </si>
  <si>
    <t>услуги  средств связи</t>
  </si>
  <si>
    <t>услуги по диагностированию  газораспределительных пунктов, шкафных регуляторных пунктов, подземных газопроводов и обследования дюкеров сетей</t>
  </si>
  <si>
    <t>2.</t>
  </si>
  <si>
    <t>3.</t>
  </si>
  <si>
    <t>от 18.01.2019 г. № 38/19</t>
  </si>
  <si>
    <r>
      <t xml:space="preserve">на территории                                </t>
    </r>
    <r>
      <rPr>
        <b/>
        <u val="single"/>
        <sz val="11"/>
        <rFont val="Times New Roman"/>
        <family val="1"/>
      </rPr>
      <t xml:space="preserve">Нижегородской области </t>
    </r>
  </si>
  <si>
    <t xml:space="preserve">                                                                   (наименование субъекта Российской Федерации)</t>
  </si>
  <si>
    <t>Информация об основных показателях финансово-хозяйственной деятельности</t>
  </si>
  <si>
    <t>Потребность в прибыли до налогообложения</t>
  </si>
  <si>
    <t>Примечание</t>
  </si>
  <si>
    <t>Расходы на транспортировку газа по данным бухгалтерского учета всего, в том числе :</t>
  </si>
  <si>
    <t xml:space="preserve"> (наименование субъекта естественной монополии)</t>
  </si>
  <si>
    <t>ООО "Дзержинскмежрайгаз"                        за 2022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</si>
</sst>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"/>
    <numFmt numFmtId="174" formatCode="0.0000"/>
    <numFmt numFmtId="175" formatCode="0.000"/>
    <numFmt numFmtId="176" formatCode="#,##0.000"/>
    <numFmt numFmtId="177" formatCode="#,##0.00000"/>
    <numFmt numFmtId="178" formatCode="0.0000000"/>
    <numFmt numFmtId="179" formatCode="0.000000"/>
    <numFmt numFmtId="180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4" fontId="43" fillId="33" borderId="14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/>
    </xf>
    <xf numFmtId="4" fontId="43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left" wrapText="1"/>
    </xf>
    <xf numFmtId="4" fontId="1" fillId="33" borderId="12" xfId="0" applyNumberFormat="1" applyFont="1" applyFill="1" applyBorder="1" applyAlignment="1">
      <alignment horizontal="left"/>
    </xf>
    <xf numFmtId="4" fontId="3" fillId="33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172" fontId="1" fillId="33" borderId="16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 vertical="center"/>
    </xf>
    <xf numFmtId="176" fontId="1" fillId="33" borderId="1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/>
    </xf>
    <xf numFmtId="176" fontId="3" fillId="33" borderId="14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wrapText="1"/>
    </xf>
    <xf numFmtId="0" fontId="3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176" fontId="1" fillId="33" borderId="12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5"/>
  <sheetViews>
    <sheetView tabSelected="1" view="pageBreakPreview" zoomScaleSheetLayoutView="100" zoomScalePageLayoutView="0" workbookViewId="0" topLeftCell="A49">
      <selection activeCell="F17" sqref="F17"/>
    </sheetView>
  </sheetViews>
  <sheetFormatPr defaultColWidth="0.875" defaultRowHeight="12.75"/>
  <cols>
    <col min="1" max="1" width="3.125" style="1" customWidth="1"/>
    <col min="2" max="2" width="7.75390625" style="8" customWidth="1"/>
    <col min="3" max="3" width="57.625" style="1" customWidth="1"/>
    <col min="4" max="4" width="12.00390625" style="8" customWidth="1"/>
    <col min="5" max="5" width="17.125" style="30" customWidth="1"/>
    <col min="6" max="6" width="25.125" style="1" customWidth="1"/>
    <col min="7" max="7" width="7.375" style="1" customWidth="1"/>
    <col min="8" max="16384" width="0.875" style="1" customWidth="1"/>
  </cols>
  <sheetData>
    <row r="1" spans="2:5" s="2" customFormat="1" ht="12.75" customHeight="1">
      <c r="B1" s="6"/>
      <c r="D1" s="55" t="s">
        <v>11</v>
      </c>
      <c r="E1" s="55"/>
    </row>
    <row r="2" spans="2:5" s="2" customFormat="1" ht="12.75" customHeight="1">
      <c r="B2" s="6"/>
      <c r="D2" s="55" t="s">
        <v>10</v>
      </c>
      <c r="E2" s="55"/>
    </row>
    <row r="3" spans="2:5" s="4" customFormat="1" ht="12.75" customHeight="1">
      <c r="B3" s="7"/>
      <c r="D3" s="56" t="s">
        <v>127</v>
      </c>
      <c r="E3" s="56"/>
    </row>
    <row r="5" spans="2:5" ht="27" customHeight="1">
      <c r="B5" s="60" t="s">
        <v>130</v>
      </c>
      <c r="C5" s="60"/>
      <c r="D5" s="60"/>
      <c r="E5" s="60"/>
    </row>
    <row r="6" spans="2:6" ht="15" customHeight="1">
      <c r="B6" s="59" t="s">
        <v>135</v>
      </c>
      <c r="C6" s="59"/>
      <c r="D6" s="59"/>
      <c r="E6" s="59"/>
      <c r="F6" s="14"/>
    </row>
    <row r="7" spans="2:6" ht="15" customHeight="1">
      <c r="B7" s="57" t="s">
        <v>134</v>
      </c>
      <c r="C7" s="57"/>
      <c r="D7" s="57"/>
      <c r="E7" s="57"/>
      <c r="F7" s="12"/>
    </row>
    <row r="8" ht="8.25" customHeight="1"/>
    <row r="9" spans="2:5" ht="16.5" customHeight="1">
      <c r="B9" s="61" t="s">
        <v>3</v>
      </c>
      <c r="C9" s="61"/>
      <c r="D9" s="61"/>
      <c r="E9" s="61"/>
    </row>
    <row r="10" spans="2:5" ht="11.25" customHeight="1">
      <c r="B10" s="61" t="s">
        <v>128</v>
      </c>
      <c r="C10" s="61"/>
      <c r="D10" s="61"/>
      <c r="E10" s="61"/>
    </row>
    <row r="11" spans="2:5" ht="15">
      <c r="B11" s="58" t="s">
        <v>129</v>
      </c>
      <c r="C11" s="58"/>
      <c r="D11" s="58"/>
      <c r="E11" s="58"/>
    </row>
    <row r="12" ht="13.5" thickBot="1"/>
    <row r="13" spans="2:6" ht="27.75" customHeight="1" thickBot="1">
      <c r="B13" s="9" t="s">
        <v>113</v>
      </c>
      <c r="C13" s="13" t="s">
        <v>0</v>
      </c>
      <c r="D13" s="5" t="s">
        <v>1</v>
      </c>
      <c r="E13" s="31" t="s">
        <v>2</v>
      </c>
      <c r="F13" s="11" t="s">
        <v>132</v>
      </c>
    </row>
    <row r="14" spans="2:6" ht="26.25" customHeight="1">
      <c r="B14" s="15">
        <v>1</v>
      </c>
      <c r="C14" s="16" t="s">
        <v>133</v>
      </c>
      <c r="D14" s="17" t="s">
        <v>4</v>
      </c>
      <c r="E14" s="33">
        <f>E15+E16+E17+E22+E23</f>
        <v>4527.53127</v>
      </c>
      <c r="F14" s="18"/>
    </row>
    <row r="15" spans="2:6" ht="12.75" customHeight="1">
      <c r="B15" s="34" t="s">
        <v>13</v>
      </c>
      <c r="C15" s="35" t="s">
        <v>12</v>
      </c>
      <c r="D15" s="36" t="s">
        <v>4</v>
      </c>
      <c r="E15" s="19">
        <v>2189.9526</v>
      </c>
      <c r="F15" s="19"/>
    </row>
    <row r="16" spans="2:6" ht="12.75" customHeight="1">
      <c r="B16" s="34" t="s">
        <v>14</v>
      </c>
      <c r="C16" s="35" t="s">
        <v>114</v>
      </c>
      <c r="D16" s="36" t="s">
        <v>4</v>
      </c>
      <c r="E16" s="19">
        <v>487.79113</v>
      </c>
      <c r="F16" s="19"/>
    </row>
    <row r="17" spans="2:6" ht="12.75" customHeight="1">
      <c r="B17" s="34" t="s">
        <v>16</v>
      </c>
      <c r="C17" s="35" t="s">
        <v>15</v>
      </c>
      <c r="D17" s="36" t="s">
        <v>4</v>
      </c>
      <c r="E17" s="19">
        <f>E18+E19+E20+E21</f>
        <v>44.90331</v>
      </c>
      <c r="F17" s="20"/>
    </row>
    <row r="18" spans="2:6" ht="12.75" customHeight="1">
      <c r="B18" s="34" t="s">
        <v>18</v>
      </c>
      <c r="C18" s="37" t="s">
        <v>17</v>
      </c>
      <c r="D18" s="38" t="s">
        <v>4</v>
      </c>
      <c r="E18" s="21">
        <v>44.90331</v>
      </c>
      <c r="F18" s="21"/>
    </row>
    <row r="19" spans="2:6" ht="12.75" customHeight="1">
      <c r="B19" s="34" t="s">
        <v>19</v>
      </c>
      <c r="C19" s="37" t="s">
        <v>20</v>
      </c>
      <c r="D19" s="38" t="s">
        <v>4</v>
      </c>
      <c r="E19" s="21">
        <v>0</v>
      </c>
      <c r="F19" s="21"/>
    </row>
    <row r="20" spans="2:6" ht="12.75" customHeight="1">
      <c r="B20" s="34" t="s">
        <v>23</v>
      </c>
      <c r="C20" s="37" t="s">
        <v>22</v>
      </c>
      <c r="D20" s="38" t="s">
        <v>4</v>
      </c>
      <c r="E20" s="21">
        <v>0</v>
      </c>
      <c r="F20" s="21"/>
    </row>
    <row r="21" spans="2:6" ht="12.75" customHeight="1">
      <c r="B21" s="34" t="s">
        <v>21</v>
      </c>
      <c r="C21" s="37" t="s">
        <v>24</v>
      </c>
      <c r="D21" s="38" t="s">
        <v>4</v>
      </c>
      <c r="E21" s="21">
        <v>0</v>
      </c>
      <c r="F21" s="21"/>
    </row>
    <row r="22" spans="2:6" ht="12.75" customHeight="1">
      <c r="B22" s="34" t="s">
        <v>25</v>
      </c>
      <c r="C22" s="35" t="s">
        <v>26</v>
      </c>
      <c r="D22" s="36" t="s">
        <v>4</v>
      </c>
      <c r="E22" s="19">
        <v>357.91972</v>
      </c>
      <c r="F22" s="19"/>
    </row>
    <row r="23" spans="2:6" ht="12.75" customHeight="1">
      <c r="B23" s="34" t="s">
        <v>28</v>
      </c>
      <c r="C23" s="35" t="s">
        <v>27</v>
      </c>
      <c r="D23" s="38" t="s">
        <v>4</v>
      </c>
      <c r="E23" s="19">
        <f>E24+E29+E32+E37+E47+E48</f>
        <v>1446.96451</v>
      </c>
      <c r="F23" s="20"/>
    </row>
    <row r="24" spans="2:6" ht="12.75" customHeight="1">
      <c r="B24" s="34" t="s">
        <v>29</v>
      </c>
      <c r="C24" s="35" t="s">
        <v>30</v>
      </c>
      <c r="D24" s="36" t="s">
        <v>4</v>
      </c>
      <c r="E24" s="19">
        <f>E25+E26+E27+E28</f>
        <v>477.53204999999997</v>
      </c>
      <c r="F24" s="20"/>
    </row>
    <row r="25" spans="2:6" ht="12.75" customHeight="1">
      <c r="B25" s="34" t="s">
        <v>31</v>
      </c>
      <c r="C25" s="37" t="s">
        <v>120</v>
      </c>
      <c r="D25" s="38" t="s">
        <v>4</v>
      </c>
      <c r="E25" s="21">
        <v>43.71038</v>
      </c>
      <c r="F25" s="21"/>
    </row>
    <row r="26" spans="2:6" ht="12.75" customHeight="1">
      <c r="B26" s="34" t="s">
        <v>32</v>
      </c>
      <c r="C26" s="37" t="s">
        <v>119</v>
      </c>
      <c r="D26" s="38" t="s">
        <v>4</v>
      </c>
      <c r="E26" s="21">
        <v>0</v>
      </c>
      <c r="F26" s="21"/>
    </row>
    <row r="27" spans="2:6" ht="24.75" customHeight="1">
      <c r="B27" s="34" t="s">
        <v>33</v>
      </c>
      <c r="C27" s="37" t="s">
        <v>118</v>
      </c>
      <c r="D27" s="38" t="s">
        <v>4</v>
      </c>
      <c r="E27" s="21">
        <v>428.46947</v>
      </c>
      <c r="F27" s="21"/>
    </row>
    <row r="28" spans="2:6" ht="12.75" customHeight="1">
      <c r="B28" s="34" t="s">
        <v>34</v>
      </c>
      <c r="C28" s="37" t="s">
        <v>117</v>
      </c>
      <c r="D28" s="38" t="s">
        <v>4</v>
      </c>
      <c r="E28" s="21">
        <v>5.3522</v>
      </c>
      <c r="F28" s="21"/>
    </row>
    <row r="29" spans="2:6" ht="12.75" customHeight="1">
      <c r="B29" s="34" t="s">
        <v>36</v>
      </c>
      <c r="C29" s="35" t="s">
        <v>35</v>
      </c>
      <c r="D29" s="36" t="s">
        <v>4</v>
      </c>
      <c r="E29" s="19">
        <f>E30+E31</f>
        <v>15.19426</v>
      </c>
      <c r="F29" s="20"/>
    </row>
    <row r="30" spans="2:6" ht="25.5" customHeight="1">
      <c r="B30" s="34" t="s">
        <v>37</v>
      </c>
      <c r="C30" s="37" t="s">
        <v>115</v>
      </c>
      <c r="D30" s="38" t="s">
        <v>4</v>
      </c>
      <c r="E30" s="21">
        <v>14.17012</v>
      </c>
      <c r="F30" s="21"/>
    </row>
    <row r="31" spans="2:6" ht="12.75" customHeight="1">
      <c r="B31" s="34" t="s">
        <v>38</v>
      </c>
      <c r="C31" s="37" t="s">
        <v>116</v>
      </c>
      <c r="D31" s="38" t="s">
        <v>4</v>
      </c>
      <c r="E31" s="21">
        <v>1.02414</v>
      </c>
      <c r="F31" s="21"/>
    </row>
    <row r="32" spans="2:6" ht="12.75" customHeight="1">
      <c r="B32" s="34" t="s">
        <v>40</v>
      </c>
      <c r="C32" s="35" t="s">
        <v>39</v>
      </c>
      <c r="D32" s="36" t="s">
        <v>4</v>
      </c>
      <c r="E32" s="19">
        <f>E33+E34+E35+E36</f>
        <v>0.5807</v>
      </c>
      <c r="F32" s="20"/>
    </row>
    <row r="33" spans="2:6" ht="12.75" customHeight="1">
      <c r="B33" s="34" t="s">
        <v>41</v>
      </c>
      <c r="C33" s="37" t="s">
        <v>121</v>
      </c>
      <c r="D33" s="38" t="s">
        <v>4</v>
      </c>
      <c r="E33" s="21">
        <v>0</v>
      </c>
      <c r="F33" s="21"/>
    </row>
    <row r="34" spans="2:6" ht="12.75" customHeight="1">
      <c r="B34" s="34" t="s">
        <v>42</v>
      </c>
      <c r="C34" s="37" t="s">
        <v>122</v>
      </c>
      <c r="D34" s="38" t="s">
        <v>4</v>
      </c>
      <c r="E34" s="21">
        <v>0.04954</v>
      </c>
      <c r="F34" s="21"/>
    </row>
    <row r="35" spans="2:6" ht="12.75" customHeight="1">
      <c r="B35" s="34" t="s">
        <v>46</v>
      </c>
      <c r="C35" s="37" t="s">
        <v>43</v>
      </c>
      <c r="D35" s="38" t="s">
        <v>4</v>
      </c>
      <c r="E35" s="21">
        <v>0.53116</v>
      </c>
      <c r="F35" s="21"/>
    </row>
    <row r="36" spans="2:6" ht="12.75" customHeight="1">
      <c r="B36" s="34" t="s">
        <v>44</v>
      </c>
      <c r="C36" s="37" t="s">
        <v>45</v>
      </c>
      <c r="D36" s="38" t="s">
        <v>4</v>
      </c>
      <c r="E36" s="21">
        <v>0</v>
      </c>
      <c r="F36" s="21"/>
    </row>
    <row r="37" spans="2:6" s="3" customFormat="1" ht="12.75" customHeight="1">
      <c r="B37" s="34" t="s">
        <v>48</v>
      </c>
      <c r="C37" s="35" t="s">
        <v>47</v>
      </c>
      <c r="D37" s="36" t="s">
        <v>4</v>
      </c>
      <c r="E37" s="32">
        <f>E38+E39+E40+E41+E42</f>
        <v>912.08348</v>
      </c>
      <c r="F37" s="20"/>
    </row>
    <row r="38" spans="2:6" ht="12.75" customHeight="1">
      <c r="B38" s="34" t="s">
        <v>49</v>
      </c>
      <c r="C38" s="37" t="s">
        <v>123</v>
      </c>
      <c r="D38" s="38" t="s">
        <v>4</v>
      </c>
      <c r="E38" s="21">
        <v>5.07574</v>
      </c>
      <c r="F38" s="21"/>
    </row>
    <row r="39" spans="2:6" ht="12.75" customHeight="1">
      <c r="B39" s="34" t="s">
        <v>52</v>
      </c>
      <c r="C39" s="37" t="s">
        <v>50</v>
      </c>
      <c r="D39" s="38" t="s">
        <v>4</v>
      </c>
      <c r="E39" s="21">
        <v>0</v>
      </c>
      <c r="F39" s="21"/>
    </row>
    <row r="40" spans="2:6" ht="12.75" customHeight="1">
      <c r="B40" s="34" t="s">
        <v>53</v>
      </c>
      <c r="C40" s="37" t="s">
        <v>51</v>
      </c>
      <c r="D40" s="38" t="s">
        <v>4</v>
      </c>
      <c r="E40" s="39">
        <v>7.09132</v>
      </c>
      <c r="F40" s="21"/>
    </row>
    <row r="41" spans="2:6" ht="12.75" customHeight="1">
      <c r="B41" s="34" t="s">
        <v>55</v>
      </c>
      <c r="C41" s="37" t="s">
        <v>54</v>
      </c>
      <c r="D41" s="38" t="s">
        <v>4</v>
      </c>
      <c r="E41" s="21">
        <v>0</v>
      </c>
      <c r="F41" s="21"/>
    </row>
    <row r="42" spans="2:6" ht="12.75" customHeight="1">
      <c r="B42" s="34" t="s">
        <v>57</v>
      </c>
      <c r="C42" s="35" t="s">
        <v>56</v>
      </c>
      <c r="D42" s="36" t="s">
        <v>4</v>
      </c>
      <c r="E42" s="19">
        <f>E43+E44+E45+E46</f>
        <v>899.91642</v>
      </c>
      <c r="F42" s="20"/>
    </row>
    <row r="43" spans="2:6" ht="23.25" customHeight="1">
      <c r="B43" s="34" t="s">
        <v>59</v>
      </c>
      <c r="C43" s="35" t="s">
        <v>58</v>
      </c>
      <c r="D43" s="36" t="s">
        <v>4</v>
      </c>
      <c r="E43" s="21">
        <f>862.38612</f>
        <v>862.38612</v>
      </c>
      <c r="F43" s="21"/>
    </row>
    <row r="44" spans="2:6" ht="23.25" customHeight="1">
      <c r="B44" s="34" t="s">
        <v>60</v>
      </c>
      <c r="C44" s="37" t="s">
        <v>124</v>
      </c>
      <c r="D44" s="38" t="s">
        <v>4</v>
      </c>
      <c r="E44" s="21">
        <v>0</v>
      </c>
      <c r="F44" s="21"/>
    </row>
    <row r="45" spans="2:6" ht="23.25" customHeight="1">
      <c r="B45" s="34" t="s">
        <v>62</v>
      </c>
      <c r="C45" s="37" t="s">
        <v>61</v>
      </c>
      <c r="D45" s="38" t="s">
        <v>4</v>
      </c>
      <c r="E45" s="21">
        <v>0</v>
      </c>
      <c r="F45" s="21"/>
    </row>
    <row r="46" spans="2:6" ht="23.25" customHeight="1">
      <c r="B46" s="34" t="s">
        <v>63</v>
      </c>
      <c r="C46" s="37" t="s">
        <v>24</v>
      </c>
      <c r="D46" s="38" t="s">
        <v>4</v>
      </c>
      <c r="E46" s="21">
        <f>37.5303</f>
        <v>37.5303</v>
      </c>
      <c r="F46" s="21"/>
    </row>
    <row r="47" spans="2:6" ht="12.75" customHeight="1">
      <c r="B47" s="34" t="s">
        <v>64</v>
      </c>
      <c r="C47" s="35" t="s">
        <v>5</v>
      </c>
      <c r="D47" s="40" t="s">
        <v>4</v>
      </c>
      <c r="E47" s="21"/>
      <c r="F47" s="19"/>
    </row>
    <row r="48" spans="2:6" ht="12.75" customHeight="1">
      <c r="B48" s="34" t="s">
        <v>65</v>
      </c>
      <c r="C48" s="35" t="s">
        <v>66</v>
      </c>
      <c r="D48" s="36" t="s">
        <v>4</v>
      </c>
      <c r="E48" s="19">
        <f>E49+E50+E51+E52+E53+E54</f>
        <v>41.57402</v>
      </c>
      <c r="F48" s="20"/>
    </row>
    <row r="49" spans="2:6" s="3" customFormat="1" ht="12.75" customHeight="1">
      <c r="B49" s="34" t="s">
        <v>68</v>
      </c>
      <c r="C49" s="37" t="s">
        <v>67</v>
      </c>
      <c r="D49" s="38" t="s">
        <v>4</v>
      </c>
      <c r="E49" s="21">
        <v>0</v>
      </c>
      <c r="F49" s="21"/>
    </row>
    <row r="50" spans="2:6" s="3" customFormat="1" ht="12.75" customHeight="1">
      <c r="B50" s="34" t="s">
        <v>70</v>
      </c>
      <c r="C50" s="37" t="s">
        <v>69</v>
      </c>
      <c r="D50" s="38" t="s">
        <v>4</v>
      </c>
      <c r="E50" s="21">
        <f>31.7334</f>
        <v>31.7334</v>
      </c>
      <c r="F50" s="21"/>
    </row>
    <row r="51" spans="2:6" s="3" customFormat="1" ht="12.75" customHeight="1">
      <c r="B51" s="34" t="s">
        <v>72</v>
      </c>
      <c r="C51" s="37" t="s">
        <v>71</v>
      </c>
      <c r="D51" s="38" t="s">
        <v>4</v>
      </c>
      <c r="E51" s="21">
        <v>8.28235</v>
      </c>
      <c r="F51" s="21"/>
    </row>
    <row r="52" spans="2:6" s="3" customFormat="1" ht="12.75" customHeight="1">
      <c r="B52" s="34" t="s">
        <v>74</v>
      </c>
      <c r="C52" s="37" t="s">
        <v>73</v>
      </c>
      <c r="D52" s="38" t="s">
        <v>4</v>
      </c>
      <c r="E52" s="21">
        <v>0</v>
      </c>
      <c r="F52" s="21"/>
    </row>
    <row r="53" spans="2:6" s="3" customFormat="1" ht="13.5" customHeight="1">
      <c r="B53" s="34" t="s">
        <v>76</v>
      </c>
      <c r="C53" s="37" t="s">
        <v>75</v>
      </c>
      <c r="D53" s="38" t="s">
        <v>4</v>
      </c>
      <c r="E53" s="21">
        <v>0</v>
      </c>
      <c r="F53" s="21"/>
    </row>
    <row r="54" spans="2:6" s="3" customFormat="1" ht="16.5" customHeight="1">
      <c r="B54" s="34" t="s">
        <v>77</v>
      </c>
      <c r="C54" s="37" t="s">
        <v>24</v>
      </c>
      <c r="D54" s="38" t="s">
        <v>4</v>
      </c>
      <c r="E54" s="21">
        <v>1.55827</v>
      </c>
      <c r="F54" s="21"/>
    </row>
    <row r="55" spans="2:6" s="3" customFormat="1" ht="25.5" customHeight="1">
      <c r="B55" s="41" t="s">
        <v>125</v>
      </c>
      <c r="C55" s="35" t="s">
        <v>78</v>
      </c>
      <c r="D55" s="36" t="s">
        <v>4</v>
      </c>
      <c r="E55" s="19"/>
      <c r="F55" s="22"/>
    </row>
    <row r="56" spans="2:6" s="3" customFormat="1" ht="16.5" customHeight="1">
      <c r="B56" s="41" t="s">
        <v>126</v>
      </c>
      <c r="C56" s="35" t="s">
        <v>6</v>
      </c>
      <c r="D56" s="36" t="s">
        <v>4</v>
      </c>
      <c r="E56" s="19">
        <f>E57+E58+E59+E60+E61</f>
        <v>4.324</v>
      </c>
      <c r="F56" s="20"/>
    </row>
    <row r="57" spans="2:6" s="3" customFormat="1" ht="13.5" customHeight="1">
      <c r="B57" s="34" t="s">
        <v>81</v>
      </c>
      <c r="C57" s="37" t="s">
        <v>83</v>
      </c>
      <c r="D57" s="38" t="s">
        <v>4</v>
      </c>
      <c r="E57" s="21">
        <f>4.324</f>
        <v>4.324</v>
      </c>
      <c r="F57" s="21"/>
    </row>
    <row r="58" spans="2:6" s="3" customFormat="1" ht="15" customHeight="1">
      <c r="B58" s="34" t="s">
        <v>84</v>
      </c>
      <c r="C58" s="37" t="s">
        <v>82</v>
      </c>
      <c r="D58" s="38" t="s">
        <v>4</v>
      </c>
      <c r="E58" s="21"/>
      <c r="F58" s="21"/>
    </row>
    <row r="59" spans="2:6" s="3" customFormat="1" ht="13.5" customHeight="1">
      <c r="B59" s="34" t="s">
        <v>86</v>
      </c>
      <c r="C59" s="37" t="s">
        <v>85</v>
      </c>
      <c r="D59" s="38" t="s">
        <v>4</v>
      </c>
      <c r="E59" s="21">
        <v>0</v>
      </c>
      <c r="F59" s="21"/>
    </row>
    <row r="60" spans="2:6" s="3" customFormat="1" ht="15" customHeight="1">
      <c r="B60" s="34" t="s">
        <v>88</v>
      </c>
      <c r="C60" s="37" t="s">
        <v>87</v>
      </c>
      <c r="D60" s="38" t="s">
        <v>4</v>
      </c>
      <c r="E60" s="21">
        <v>0</v>
      </c>
      <c r="F60" s="21"/>
    </row>
    <row r="61" spans="2:6" s="3" customFormat="1" ht="12.75" customHeight="1">
      <c r="B61" s="34" t="s">
        <v>90</v>
      </c>
      <c r="C61" s="37" t="s">
        <v>89</v>
      </c>
      <c r="D61" s="38" t="s">
        <v>4</v>
      </c>
      <c r="E61" s="21"/>
      <c r="F61" s="21"/>
    </row>
    <row r="62" spans="2:6" s="3" customFormat="1" ht="15" customHeight="1">
      <c r="B62" s="41" t="s">
        <v>91</v>
      </c>
      <c r="C62" s="35" t="s">
        <v>131</v>
      </c>
      <c r="D62" s="38" t="s">
        <v>4</v>
      </c>
      <c r="E62" s="19">
        <f>E63+E68</f>
        <v>82.23222927835059</v>
      </c>
      <c r="F62" s="20"/>
    </row>
    <row r="63" spans="2:6" s="3" customFormat="1" ht="16.5" customHeight="1">
      <c r="B63" s="41" t="s">
        <v>93</v>
      </c>
      <c r="C63" s="35" t="s">
        <v>92</v>
      </c>
      <c r="D63" s="38" t="s">
        <v>4</v>
      </c>
      <c r="E63" s="19">
        <f>E64+E65+E66+E67</f>
        <v>0</v>
      </c>
      <c r="F63" s="21"/>
    </row>
    <row r="64" spans="2:6" s="3" customFormat="1" ht="15.75" customHeight="1">
      <c r="B64" s="41" t="s">
        <v>95</v>
      </c>
      <c r="C64" s="37" t="s">
        <v>94</v>
      </c>
      <c r="D64" s="38" t="s">
        <v>4</v>
      </c>
      <c r="E64" s="21">
        <v>0</v>
      </c>
      <c r="F64" s="21"/>
    </row>
    <row r="65" spans="2:6" s="3" customFormat="1" ht="18" customHeight="1">
      <c r="B65" s="41" t="s">
        <v>97</v>
      </c>
      <c r="C65" s="37" t="s">
        <v>96</v>
      </c>
      <c r="D65" s="38" t="s">
        <v>4</v>
      </c>
      <c r="E65" s="21">
        <v>0</v>
      </c>
      <c r="F65" s="21"/>
    </row>
    <row r="66" spans="2:6" s="3" customFormat="1" ht="14.25" customHeight="1">
      <c r="B66" s="41" t="s">
        <v>99</v>
      </c>
      <c r="C66" s="37" t="s">
        <v>98</v>
      </c>
      <c r="D66" s="38" t="s">
        <v>4</v>
      </c>
      <c r="E66" s="21">
        <v>0</v>
      </c>
      <c r="F66" s="21"/>
    </row>
    <row r="67" spans="2:6" s="3" customFormat="1" ht="39" customHeight="1">
      <c r="B67" s="41" t="s">
        <v>101</v>
      </c>
      <c r="C67" s="37" t="s">
        <v>100</v>
      </c>
      <c r="D67" s="38" t="s">
        <v>4</v>
      </c>
      <c r="E67" s="21"/>
      <c r="F67" s="22"/>
    </row>
    <row r="68" spans="2:6" s="3" customFormat="1" ht="20.25" customHeight="1">
      <c r="B68" s="41" t="s">
        <v>103</v>
      </c>
      <c r="C68" s="35" t="s">
        <v>102</v>
      </c>
      <c r="D68" s="38" t="s">
        <v>4</v>
      </c>
      <c r="E68" s="19">
        <f>E69/(1-0.03)-E69</f>
        <v>82.23222927835059</v>
      </c>
      <c r="F68" s="23"/>
    </row>
    <row r="69" spans="2:6" s="3" customFormat="1" ht="18" customHeight="1" thickBot="1">
      <c r="B69" s="42" t="s">
        <v>105</v>
      </c>
      <c r="C69" s="43" t="s">
        <v>104</v>
      </c>
      <c r="D69" s="44" t="s">
        <v>4</v>
      </c>
      <c r="E69" s="24">
        <v>2658.84208</v>
      </c>
      <c r="F69" s="24"/>
    </row>
    <row r="70" spans="2:6" s="3" customFormat="1" ht="30" customHeight="1" thickBot="1">
      <c r="B70" s="62" t="s">
        <v>108</v>
      </c>
      <c r="C70" s="63"/>
      <c r="D70" s="63"/>
      <c r="E70" s="64"/>
      <c r="F70" s="25"/>
    </row>
    <row r="71" spans="2:6" ht="27" customHeight="1">
      <c r="B71" s="45" t="s">
        <v>106</v>
      </c>
      <c r="C71" s="46" t="s">
        <v>7</v>
      </c>
      <c r="D71" s="47" t="s">
        <v>107</v>
      </c>
      <c r="E71" s="26">
        <v>7</v>
      </c>
      <c r="F71" s="26"/>
    </row>
    <row r="72" spans="2:6" ht="14.25" customHeight="1">
      <c r="B72" s="45" t="s">
        <v>79</v>
      </c>
      <c r="C72" s="48" t="s">
        <v>109</v>
      </c>
      <c r="D72" s="47" t="s">
        <v>8</v>
      </c>
      <c r="E72" s="27">
        <v>77.856</v>
      </c>
      <c r="F72" s="27"/>
    </row>
    <row r="73" spans="2:6" ht="15.75" customHeight="1">
      <c r="B73" s="34" t="s">
        <v>80</v>
      </c>
      <c r="C73" s="49" t="s">
        <v>110</v>
      </c>
      <c r="D73" s="50" t="s">
        <v>9</v>
      </c>
      <c r="E73" s="28">
        <v>31</v>
      </c>
      <c r="F73" s="28"/>
    </row>
    <row r="74" spans="2:6" ht="15.75" customHeight="1" thickBot="1">
      <c r="B74" s="51" t="s">
        <v>91</v>
      </c>
      <c r="C74" s="52" t="s">
        <v>111</v>
      </c>
      <c r="D74" s="53" t="s">
        <v>112</v>
      </c>
      <c r="E74" s="54">
        <f>7189.489/E72/1000</f>
        <v>0.09234341605014386</v>
      </c>
      <c r="F74" s="29"/>
    </row>
    <row r="75" spans="2:3" ht="6" customHeight="1">
      <c r="B75" s="10"/>
      <c r="C75" s="8"/>
    </row>
    <row r="76" ht="3" customHeight="1"/>
  </sheetData>
  <sheetProtection/>
  <mergeCells count="10">
    <mergeCell ref="B9:E9"/>
    <mergeCell ref="B10:E10"/>
    <mergeCell ref="B11:E11"/>
    <mergeCell ref="B70:E70"/>
    <mergeCell ref="D1:E1"/>
    <mergeCell ref="D2:E2"/>
    <mergeCell ref="D3:E3"/>
    <mergeCell ref="B5:E5"/>
    <mergeCell ref="B6:E6"/>
    <mergeCell ref="B7:E7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buh-new</cp:lastModifiedBy>
  <cp:lastPrinted>2023-04-24T12:07:04Z</cp:lastPrinted>
  <dcterms:created xsi:type="dcterms:W3CDTF">2011-03-28T11:56:30Z</dcterms:created>
  <dcterms:modified xsi:type="dcterms:W3CDTF">2023-04-24T12:07:09Z</dcterms:modified>
  <cp:category/>
  <cp:version/>
  <cp:contentType/>
  <cp:contentStatus/>
</cp:coreProperties>
</file>